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erver\Общие ресурсы\ЗАМ КАБАНОВА\рейтинг по открытости бюджетных данных\1 полугодие 2022\"/>
    </mc:Choice>
  </mc:AlternateContent>
  <bookViews>
    <workbookView xWindow="0" yWindow="0" windowWidth="23040" windowHeight="8820"/>
  </bookViews>
  <sheets>
    <sheet name="Приложение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3" l="1"/>
  <c r="F32" i="3" l="1"/>
  <c r="F31" i="3" s="1"/>
  <c r="D32" i="3"/>
  <c r="D31" i="3" s="1"/>
  <c r="C32" i="3"/>
  <c r="C31" i="3" s="1"/>
  <c r="E32" i="3" l="1"/>
  <c r="G31" i="3"/>
  <c r="G32" i="3"/>
  <c r="E31" i="3" l="1"/>
  <c r="D9" i="3"/>
  <c r="F24" i="3" l="1"/>
  <c r="F16" i="3"/>
  <c r="F11" i="3"/>
  <c r="F9" i="3"/>
  <c r="F7" i="3"/>
  <c r="F6" i="3" l="1"/>
  <c r="F5" i="3" s="1"/>
  <c r="F4" i="3" s="1"/>
  <c r="G8" i="3"/>
  <c r="G10" i="3"/>
  <c r="G12" i="3"/>
  <c r="G13" i="3"/>
  <c r="G15" i="3"/>
  <c r="G17" i="3"/>
  <c r="G18" i="3"/>
  <c r="G20" i="3"/>
  <c r="G21" i="3"/>
  <c r="G22" i="3"/>
  <c r="G23" i="3"/>
  <c r="G25" i="3"/>
  <c r="G26" i="3"/>
  <c r="G27" i="3"/>
  <c r="G28" i="3"/>
  <c r="G29" i="3"/>
  <c r="G30" i="3"/>
  <c r="G33" i="3"/>
  <c r="G34" i="3"/>
  <c r="G35" i="3"/>
  <c r="G39" i="3"/>
  <c r="G40" i="3"/>
  <c r="E8" i="3"/>
  <c r="E10" i="3"/>
  <c r="E12" i="3"/>
  <c r="E13" i="3"/>
  <c r="E15" i="3"/>
  <c r="E17" i="3"/>
  <c r="E18" i="3"/>
  <c r="E20" i="3"/>
  <c r="E21" i="3"/>
  <c r="E22" i="3"/>
  <c r="E23" i="3"/>
  <c r="E25" i="3"/>
  <c r="E26" i="3"/>
  <c r="E27" i="3"/>
  <c r="E28" i="3"/>
  <c r="E29" i="3"/>
  <c r="E30" i="3"/>
  <c r="E33" i="3"/>
  <c r="E34" i="3"/>
  <c r="E35" i="3"/>
  <c r="D24" i="3"/>
  <c r="G24" i="3" s="1"/>
  <c r="D16" i="3"/>
  <c r="G16" i="3" s="1"/>
  <c r="D11" i="3"/>
  <c r="G11" i="3" s="1"/>
  <c r="G9" i="3"/>
  <c r="D7" i="3"/>
  <c r="C24" i="3"/>
  <c r="C16" i="3"/>
  <c r="C11" i="3"/>
  <c r="C9" i="3"/>
  <c r="C7" i="3"/>
  <c r="C6" i="3" l="1"/>
  <c r="G7" i="3"/>
  <c r="D6" i="3"/>
  <c r="G6" i="3" s="1"/>
  <c r="E24" i="3"/>
  <c r="E16" i="3"/>
  <c r="E11" i="3"/>
  <c r="E9" i="3"/>
  <c r="E7" i="3"/>
  <c r="D5" i="3" l="1"/>
  <c r="G5" i="3" s="1"/>
  <c r="C5" i="3"/>
  <c r="E6" i="3"/>
  <c r="D4" i="3" l="1"/>
  <c r="G4" i="3" s="1"/>
  <c r="E5" i="3"/>
  <c r="C4" i="3"/>
  <c r="E4" i="3" l="1"/>
</calcChain>
</file>

<file path=xl/sharedStrings.xml><?xml version="1.0" encoding="utf-8"?>
<sst xmlns="http://schemas.openxmlformats.org/spreadsheetml/2006/main" count="79" uniqueCount="78">
  <si>
    <t>Код бюджетной классификации (без указания кода главного администратора доходов бюджета)</t>
  </si>
  <si>
    <t>Наименование доходов</t>
  </si>
  <si>
    <t>Темп роста к соответствующему периоду прошлого года, %</t>
  </si>
  <si>
    <t>ДОХОДЫ БЮДЖЕТА - ВСЕГО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</si>
  <si>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</si>
  <si>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</si>
  <si>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</si>
  <si>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</si>
  <si>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</si>
  <si>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</si>
  <si>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</si>
  <si>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</si>
  <si>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</si>
  <si>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</si>
  <si>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</si>
  <si>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</si>
  <si>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</si>
  <si>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</si>
  <si>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</si>
  <si>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1 06 00000 00 0000 000</t>
  </si>
  <si>
    <t>НАЛОГИ НА ИМУЩЕСТВО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</si>
  <si>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</si>
  <si>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</si>
  <si>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</si>
  <si>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</si>
  <si>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1 07 01030 01 0000 110</t>
  </si>
  <si>
    <t>Налог на добычу прочих полезных ископаемых (за исключением полезных ископаемых в виде природных алмазов)</t>
  </si>
  <si>
    <t>1 07 04000 01 0000 110</t>
  </si>
  <si>
    <t>Сборы за пользование объектами животного мира и за пользование объектами водных биологических ресурсов</t>
  </si>
  <si>
    <t>1 08 00000 00 0000 000</t>
  </si>
  <si>
    <t>ГОСУДАРСТВЕННАЯ ПОШЛИНА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</si>
  <si>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</si>
  <si>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</si>
  <si>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</si>
  <si>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</si>
  <si>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</si>
  <si>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</si>
  <si>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</si>
  <si>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</si>
  <si>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</si>
  <si>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</si>
  <si>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</si>
  <si>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</si>
  <si>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</si>
  <si>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</si>
  <si>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</si>
  <si>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</si>
  <si>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</si>
  <si>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</si>
  <si>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</si>
  <si>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</si>
  <si>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2 02 40000 00 0000 151</t>
  </si>
  <si>
    <t>Иные межбюджетные трансферты</t>
  </si>
  <si>
    <t>2 03 02080 02 0000 180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</si>
  <si>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модернизации систем коммунальной инфраструктуры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</si>
  <si>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</si>
  <si>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</si>
  <si>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</si>
  <si>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</si>
  <si>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Налог на имущество физических лиц</t>
  </si>
  <si>
    <t>1 06 01000 00 0000 110</t>
  </si>
  <si>
    <t>Земельный налог</t>
  </si>
  <si>
    <t>1 06 06000 00 0000 110</t>
  </si>
  <si>
    <t xml:space="preserve">Единый налог на вмененный доход для отдельных видов деятельности
</t>
  </si>
  <si>
    <t>1 05 02000 00 0000 110</t>
  </si>
  <si>
    <t xml:space="preserve">Единый сельскохозяйственный налог
</t>
  </si>
  <si>
    <t>1 05 03000 00 0000 110</t>
  </si>
  <si>
    <t xml:space="preserve">Налог, взимаемый в связи с применением патентной системы налогообложения
</t>
  </si>
  <si>
    <t>1 05 04 000 00 0000 110</t>
  </si>
  <si>
    <t>2 02 10000 00 0000 150</t>
  </si>
  <si>
    <t>2 02 20000 00 0000 150</t>
  </si>
  <si>
    <t>2 02 30000 00 0000 150</t>
  </si>
  <si>
    <t>2 02 40000 00 0000 150</t>
  </si>
  <si>
    <r>
      <t xml:space="preserve">План по решению о бюджете на </t>
    </r>
    <r>
      <rPr>
        <i/>
        <sz val="9"/>
        <color theme="0" tint="-0.499984740745262"/>
        <rFont val="Times New Roman"/>
        <family val="1"/>
        <charset val="204"/>
      </rPr>
      <t>2022 год</t>
    </r>
    <r>
      <rPr>
        <sz val="9"/>
        <color rgb="FF000000"/>
        <rFont val="Times New Roman"/>
        <family val="1"/>
        <charset val="204"/>
      </rPr>
      <t>, 
тыс. руб.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</si>
  <si>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01.07.2022</t>
    </r>
    <r>
      <rPr>
        <sz val="9"/>
        <color rgb="FF000000"/>
        <rFont val="Times New Roman"/>
        <family val="1"/>
        <charset val="204"/>
      </rPr>
      <t>, 
тыс. руб.</t>
    </r>
  </si>
  <si>
    <r>
      <t xml:space="preserve">% исполнение годового плана по состоянию на </t>
    </r>
    <r>
      <rPr>
        <i/>
        <sz val="9"/>
        <color theme="0" tint="-0.499984740745262"/>
        <rFont val="Times New Roman"/>
        <family val="1"/>
        <charset val="204"/>
      </rPr>
      <t>01.07.2022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</si>
  <si>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01.07.2021</t>
    </r>
    <r>
      <rPr>
        <sz val="9"/>
        <color rgb="FF000000"/>
        <rFont val="Times New Roman"/>
        <family val="1"/>
        <charset val="204"/>
      </rPr>
      <t>, тыс. руб.</t>
    </r>
  </si>
  <si>
    <r>
      <t>Cведения об исполнении бюджета городского округа Серебряные Пруды Московской области по доходам в разрезе видов доходов в сравнении с запланированными значениями на соответствующий период и в сравнении с соответствующим периодом прошлого года
 (по состоянию на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0" tint="-0.499984740745262"/>
        <rFont val="Times New Roman"/>
        <family val="1"/>
        <charset val="204"/>
      </rPr>
      <t>01.07.2022 года</t>
    </r>
    <r>
      <rPr>
        <b/>
        <sz val="1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</si>
</sst>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theme="0" tint="-0.49998474074526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0" tint="-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5" fillId="0" borderId="0" xfId="0" applyFont="1"/>
    <xf numFmtId="4" fontId="0" fillId="0" borderId="0" xfId="0" applyNumberFormat="1"/>
    <xf numFmtId="2" fontId="4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4" fontId="0" fillId="0" borderId="0" xfId="0" applyNumberFormat="1" applyFill="1"/>
    <xf numFmtId="0" fontId="0" fillId="0" borderId="0" xfId="0" applyFill="1"/>
    <xf numFmtId="0" fontId="5" fillId="0" borderId="1" xfId="0" applyFont="1" applyFill="1" applyBorder="1" applyAlignment="1">
      <alignment horizontal="right" vertical="center"/>
    </xf>
    <xf numFmtId="2" fontId="4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abSelected="1" zoomScaleNormal="100" workbookViewId="0">
      <selection sqref="A1:G1"/>
    </sheetView>
  </sheetViews>
  <sheetFormatPr defaultRowHeight="15" x14ac:dyDescent="0.25"/>
  <cols>
    <col min="1" max="1" width="20.5703125" customWidth="1"/>
    <col min="2" max="2" width="54.28515625" customWidth="1"/>
    <col min="3" max="3" width="16.5703125" style="25" customWidth="1"/>
    <col min="4" max="4" width="15.42578125" style="25" customWidth="1"/>
    <col min="5" max="7" width="15.42578125" customWidth="1"/>
  </cols>
  <sheetData>
    <row r="1" spans="1:7" ht="39" customHeight="1" x14ac:dyDescent="0.25">
      <c r="A1" s="28" t="s">
        <v>77</v>
      </c>
      <c r="B1" s="28"/>
      <c r="C1" s="28"/>
      <c r="D1" s="28"/>
      <c r="E1" s="28"/>
      <c r="F1" s="28"/>
      <c r="G1" s="28"/>
    </row>
    <row r="3" spans="1:7" ht="60" x14ac:dyDescent="0.25">
      <c r="A3" s="1" t="s">
        <v>0</v>
      </c>
      <c r="B3" s="1" t="s">
        <v>1</v>
      </c>
      <c r="C3" s="18" t="s">
        <v>73</v>
      </c>
      <c r="D3" s="18" t="s">
        <v>74</v>
      </c>
      <c r="E3" s="1" t="s">
        <v>75</v>
      </c>
      <c r="F3" s="1" t="s">
        <v>76</v>
      </c>
      <c r="G3" s="1" t="s">
        <v>2</v>
      </c>
    </row>
    <row r="4" spans="1:7" x14ac:dyDescent="0.25">
      <c r="A4" s="1"/>
      <c r="B4" s="2" t="s">
        <v>3</v>
      </c>
      <c r="C4" s="19">
        <f>C5+C31</f>
        <v>2588625.46</v>
      </c>
      <c r="D4" s="19">
        <f>D5+D31</f>
        <v>1205994.73</v>
      </c>
      <c r="E4" s="27">
        <f>D4/C4%</f>
        <v>46.588227947043372</v>
      </c>
      <c r="F4" s="19">
        <f>F5+F31</f>
        <v>773050.9</v>
      </c>
      <c r="G4" s="13">
        <f>D4/F4%</f>
        <v>156.00456968616166</v>
      </c>
    </row>
    <row r="5" spans="1:7" x14ac:dyDescent="0.25">
      <c r="A5" s="4" t="s">
        <v>4</v>
      </c>
      <c r="B5" s="2" t="s">
        <v>5</v>
      </c>
      <c r="C5" s="19">
        <f>C6+C24</f>
        <v>617201.09000000008</v>
      </c>
      <c r="D5" s="19">
        <f>D6+D24</f>
        <v>292606.54000000004</v>
      </c>
      <c r="E5" s="27">
        <f t="shared" ref="E5:E35" si="0">D5/C5%</f>
        <v>47.40862333862696</v>
      </c>
      <c r="F5" s="19">
        <f>F6+F24</f>
        <v>269615.94</v>
      </c>
      <c r="G5" s="13">
        <f t="shared" ref="G5:G40" si="1">D5/F5%</f>
        <v>108.52716645759151</v>
      </c>
    </row>
    <row r="6" spans="1:7" x14ac:dyDescent="0.25">
      <c r="A6" s="4"/>
      <c r="B6" s="15" t="s">
        <v>6</v>
      </c>
      <c r="C6" s="16">
        <f>C7+C9+C11+C16+C19+C23</f>
        <v>582056.15</v>
      </c>
      <c r="D6" s="16">
        <f>D7+D9+D11+D16+D19+D23</f>
        <v>271183.59000000003</v>
      </c>
      <c r="E6" s="17">
        <f t="shared" si="0"/>
        <v>46.590623602207458</v>
      </c>
      <c r="F6" s="16">
        <f>F7+F9+F11+F16+F19+F23</f>
        <v>244551.08</v>
      </c>
      <c r="G6" s="17">
        <f t="shared" si="1"/>
        <v>110.89036695319442</v>
      </c>
    </row>
    <row r="7" spans="1:7" x14ac:dyDescent="0.25">
      <c r="A7" s="4" t="s">
        <v>7</v>
      </c>
      <c r="B7" s="2" t="s">
        <v>8</v>
      </c>
      <c r="C7" s="19">
        <f>C8</f>
        <v>440610</v>
      </c>
      <c r="D7" s="19">
        <f>D8</f>
        <v>194166.47</v>
      </c>
      <c r="E7" s="13">
        <f t="shared" si="0"/>
        <v>44.067649395156714</v>
      </c>
      <c r="F7" s="3">
        <f>F8</f>
        <v>190662.84</v>
      </c>
      <c r="G7" s="13">
        <f t="shared" si="1"/>
        <v>101.83760506242328</v>
      </c>
    </row>
    <row r="8" spans="1:7" x14ac:dyDescent="0.25">
      <c r="A8" s="1" t="s">
        <v>9</v>
      </c>
      <c r="B8" s="5" t="s">
        <v>10</v>
      </c>
      <c r="C8" s="20">
        <v>440610</v>
      </c>
      <c r="D8" s="22">
        <v>194166.47</v>
      </c>
      <c r="E8" s="14">
        <f t="shared" si="0"/>
        <v>44.067649395156714</v>
      </c>
      <c r="F8" s="7">
        <v>190662.84</v>
      </c>
      <c r="G8" s="14">
        <f t="shared" si="1"/>
        <v>101.83760506242328</v>
      </c>
    </row>
    <row r="9" spans="1:7" ht="24" x14ac:dyDescent="0.25">
      <c r="A9" s="4" t="s">
        <v>11</v>
      </c>
      <c r="B9" s="2" t="s">
        <v>12</v>
      </c>
      <c r="C9" s="19">
        <f>C10</f>
        <v>35692</v>
      </c>
      <c r="D9" s="19">
        <f>D10</f>
        <v>19330.099999999999</v>
      </c>
      <c r="E9" s="13">
        <f t="shared" si="0"/>
        <v>54.158074638574462</v>
      </c>
      <c r="F9" s="3">
        <f>F10</f>
        <v>17504.580000000002</v>
      </c>
      <c r="G9" s="13">
        <f t="shared" si="1"/>
        <v>110.42881348767007</v>
      </c>
    </row>
    <row r="10" spans="1:7" ht="24" x14ac:dyDescent="0.25">
      <c r="A10" s="1" t="s">
        <v>13</v>
      </c>
      <c r="B10" s="5" t="s">
        <v>14</v>
      </c>
      <c r="C10" s="20">
        <v>35692</v>
      </c>
      <c r="D10" s="20">
        <v>19330.099999999999</v>
      </c>
      <c r="E10" s="14">
        <f t="shared" si="0"/>
        <v>54.158074638574462</v>
      </c>
      <c r="F10" s="6">
        <v>17504.580000000002</v>
      </c>
      <c r="G10" s="14">
        <f t="shared" si="1"/>
        <v>110.42881348767007</v>
      </c>
    </row>
    <row r="11" spans="1:7" x14ac:dyDescent="0.25">
      <c r="A11" s="4" t="s">
        <v>15</v>
      </c>
      <c r="B11" s="2" t="s">
        <v>16</v>
      </c>
      <c r="C11" s="19">
        <f>SUM(C12:C15)</f>
        <v>23477</v>
      </c>
      <c r="D11" s="19">
        <f>SUM(D12:D15)</f>
        <v>16960.940000000002</v>
      </c>
      <c r="E11" s="13">
        <f t="shared" si="0"/>
        <v>72.244920560548636</v>
      </c>
      <c r="F11" s="3">
        <f>SUM(F12:F15)</f>
        <v>14240.259999999998</v>
      </c>
      <c r="G11" s="13">
        <f t="shared" si="1"/>
        <v>119.10555003911449</v>
      </c>
    </row>
    <row r="12" spans="1:7" ht="24" x14ac:dyDescent="0.25">
      <c r="A12" s="1" t="s">
        <v>17</v>
      </c>
      <c r="B12" s="5" t="s">
        <v>18</v>
      </c>
      <c r="C12" s="20">
        <v>16616</v>
      </c>
      <c r="D12" s="22">
        <v>13781.54</v>
      </c>
      <c r="E12" s="14">
        <f t="shared" si="0"/>
        <v>82.941381800674051</v>
      </c>
      <c r="F12" s="7">
        <v>8614.7000000000007</v>
      </c>
      <c r="G12" s="14">
        <f t="shared" si="1"/>
        <v>159.97701603073816</v>
      </c>
    </row>
    <row r="13" spans="1:7" ht="20.25" customHeight="1" x14ac:dyDescent="0.25">
      <c r="A13" s="1" t="s">
        <v>64</v>
      </c>
      <c r="B13" s="5" t="s">
        <v>63</v>
      </c>
      <c r="C13" s="20"/>
      <c r="D13" s="22">
        <v>13</v>
      </c>
      <c r="E13" s="14" t="e">
        <f t="shared" si="0"/>
        <v>#DIV/0!</v>
      </c>
      <c r="F13" s="7">
        <v>1587.96</v>
      </c>
      <c r="G13" s="14">
        <f t="shared" si="1"/>
        <v>0.81866041965792591</v>
      </c>
    </row>
    <row r="14" spans="1:7" ht="25.5" customHeight="1" x14ac:dyDescent="0.25">
      <c r="A14" s="1" t="s">
        <v>66</v>
      </c>
      <c r="B14" s="5" t="s">
        <v>65</v>
      </c>
      <c r="C14" s="20"/>
      <c r="D14" s="22">
        <v>-108.86</v>
      </c>
      <c r="E14" s="14" t="e">
        <f t="shared" si="0"/>
        <v>#DIV/0!</v>
      </c>
      <c r="F14" s="7">
        <v>0.05</v>
      </c>
      <c r="G14" s="14"/>
    </row>
    <row r="15" spans="1:7" ht="31.5" customHeight="1" x14ac:dyDescent="0.25">
      <c r="A15" s="1" t="s">
        <v>68</v>
      </c>
      <c r="B15" s="5" t="s">
        <v>67</v>
      </c>
      <c r="C15" s="20">
        <v>6861</v>
      </c>
      <c r="D15" s="22">
        <v>3275.26</v>
      </c>
      <c r="E15" s="14">
        <f t="shared" si="0"/>
        <v>47.737356070543655</v>
      </c>
      <c r="F15" s="7">
        <v>4037.55</v>
      </c>
      <c r="G15" s="14">
        <f t="shared" si="1"/>
        <v>81.119986130202719</v>
      </c>
    </row>
    <row r="16" spans="1:7" x14ac:dyDescent="0.25">
      <c r="A16" s="4" t="s">
        <v>19</v>
      </c>
      <c r="B16" s="2" t="s">
        <v>20</v>
      </c>
      <c r="C16" s="19">
        <f>C17+C18</f>
        <v>78333.149999999994</v>
      </c>
      <c r="D16" s="19">
        <f>D17+D18</f>
        <v>38803.07</v>
      </c>
      <c r="E16" s="13">
        <f t="shared" si="0"/>
        <v>49.535949977755273</v>
      </c>
      <c r="F16" s="3">
        <f>F17+F18</f>
        <v>20086.989999999998</v>
      </c>
      <c r="G16" s="13">
        <f t="shared" si="1"/>
        <v>193.17513475139882</v>
      </c>
    </row>
    <row r="17" spans="1:7" x14ac:dyDescent="0.25">
      <c r="A17" s="1" t="s">
        <v>60</v>
      </c>
      <c r="B17" s="5" t="s">
        <v>59</v>
      </c>
      <c r="C17" s="20">
        <v>12555</v>
      </c>
      <c r="D17" s="22">
        <v>785.46</v>
      </c>
      <c r="E17" s="14">
        <f t="shared" si="0"/>
        <v>6.2561529271206693</v>
      </c>
      <c r="F17" s="7">
        <v>777.57</v>
      </c>
      <c r="G17" s="14">
        <f t="shared" si="1"/>
        <v>101.01469964118986</v>
      </c>
    </row>
    <row r="18" spans="1:7" x14ac:dyDescent="0.25">
      <c r="A18" s="1" t="s">
        <v>62</v>
      </c>
      <c r="B18" s="5" t="s">
        <v>61</v>
      </c>
      <c r="C18" s="20">
        <v>65778.149999999994</v>
      </c>
      <c r="D18" s="20">
        <v>38017.61</v>
      </c>
      <c r="E18" s="14">
        <f t="shared" si="0"/>
        <v>57.796715170615172</v>
      </c>
      <c r="F18" s="6">
        <v>19309.419999999998</v>
      </c>
      <c r="G18" s="14">
        <f t="shared" si="1"/>
        <v>196.88633837784877</v>
      </c>
    </row>
    <row r="19" spans="1:7" ht="24" hidden="1" x14ac:dyDescent="0.25">
      <c r="A19" s="4" t="s">
        <v>21</v>
      </c>
      <c r="B19" s="2" t="s">
        <v>22</v>
      </c>
      <c r="C19" s="19">
        <v>0</v>
      </c>
      <c r="D19" s="19">
        <v>0</v>
      </c>
      <c r="E19" s="13">
        <v>0</v>
      </c>
      <c r="F19" s="3">
        <v>0</v>
      </c>
      <c r="G19" s="13">
        <v>0</v>
      </c>
    </row>
    <row r="20" spans="1:7" hidden="1" x14ac:dyDescent="0.25">
      <c r="A20" s="1" t="s">
        <v>23</v>
      </c>
      <c r="B20" s="5" t="s">
        <v>24</v>
      </c>
      <c r="C20" s="20">
        <v>0</v>
      </c>
      <c r="D20" s="22">
        <v>0</v>
      </c>
      <c r="E20" s="13" t="e">
        <f t="shared" si="0"/>
        <v>#DIV/0!</v>
      </c>
      <c r="F20" s="7">
        <v>0</v>
      </c>
      <c r="G20" s="13" t="e">
        <f t="shared" si="1"/>
        <v>#DIV/0!</v>
      </c>
    </row>
    <row r="21" spans="1:7" ht="24" hidden="1" x14ac:dyDescent="0.25">
      <c r="A21" s="1" t="s">
        <v>25</v>
      </c>
      <c r="B21" s="5" t="s">
        <v>26</v>
      </c>
      <c r="C21" s="20">
        <v>0</v>
      </c>
      <c r="D21" s="22">
        <v>0</v>
      </c>
      <c r="E21" s="13" t="e">
        <f t="shared" si="0"/>
        <v>#DIV/0!</v>
      </c>
      <c r="F21" s="7">
        <v>0</v>
      </c>
      <c r="G21" s="13" t="e">
        <f t="shared" si="1"/>
        <v>#DIV/0!</v>
      </c>
    </row>
    <row r="22" spans="1:7" ht="24" hidden="1" x14ac:dyDescent="0.25">
      <c r="A22" s="1" t="s">
        <v>27</v>
      </c>
      <c r="B22" s="5" t="s">
        <v>28</v>
      </c>
      <c r="C22" s="16">
        <v>0</v>
      </c>
      <c r="D22" s="26">
        <v>0</v>
      </c>
      <c r="E22" s="13" t="e">
        <f t="shared" si="0"/>
        <v>#DIV/0!</v>
      </c>
      <c r="F22" s="8">
        <v>0</v>
      </c>
      <c r="G22" s="13" t="e">
        <f t="shared" si="1"/>
        <v>#DIV/0!</v>
      </c>
    </row>
    <row r="23" spans="1:7" x14ac:dyDescent="0.25">
      <c r="A23" s="4" t="s">
        <v>29</v>
      </c>
      <c r="B23" s="2" t="s">
        <v>30</v>
      </c>
      <c r="C23" s="19">
        <v>3944</v>
      </c>
      <c r="D23" s="21">
        <v>1923.01</v>
      </c>
      <c r="E23" s="13">
        <f t="shared" si="0"/>
        <v>48.757860040567955</v>
      </c>
      <c r="F23" s="9">
        <v>2056.41</v>
      </c>
      <c r="G23" s="13">
        <f t="shared" si="1"/>
        <v>93.512966772190367</v>
      </c>
    </row>
    <row r="24" spans="1:7" x14ac:dyDescent="0.25">
      <c r="A24" s="1"/>
      <c r="B24" s="15" t="s">
        <v>31</v>
      </c>
      <c r="C24" s="16">
        <f>SUM(C25:C30)</f>
        <v>35144.94</v>
      </c>
      <c r="D24" s="16">
        <f>SUM(D25:D30)</f>
        <v>21422.949999999997</v>
      </c>
      <c r="E24" s="17">
        <f t="shared" si="0"/>
        <v>60.956001063026413</v>
      </c>
      <c r="F24" s="16">
        <f>SUM(F25:F30)</f>
        <v>25064.86</v>
      </c>
      <c r="G24" s="17">
        <f t="shared" si="1"/>
        <v>85.470056485454123</v>
      </c>
    </row>
    <row r="25" spans="1:7" ht="36" x14ac:dyDescent="0.25">
      <c r="A25" s="4" t="s">
        <v>32</v>
      </c>
      <c r="B25" s="2" t="s">
        <v>33</v>
      </c>
      <c r="C25" s="19">
        <v>24295.49</v>
      </c>
      <c r="D25" s="21">
        <v>11567.68</v>
      </c>
      <c r="E25" s="13">
        <f t="shared" si="0"/>
        <v>47.612458114654203</v>
      </c>
      <c r="F25" s="9">
        <v>12805.86</v>
      </c>
      <c r="G25" s="13">
        <f t="shared" si="1"/>
        <v>90.331145272554906</v>
      </c>
    </row>
    <row r="26" spans="1:7" x14ac:dyDescent="0.25">
      <c r="A26" s="4" t="s">
        <v>34</v>
      </c>
      <c r="B26" s="2" t="s">
        <v>35</v>
      </c>
      <c r="C26" s="19">
        <v>370</v>
      </c>
      <c r="D26" s="21">
        <v>432.26</v>
      </c>
      <c r="E26" s="13">
        <f t="shared" si="0"/>
        <v>116.82702702702701</v>
      </c>
      <c r="F26" s="9">
        <v>395.75</v>
      </c>
      <c r="G26" s="13">
        <f t="shared" si="1"/>
        <v>109.22552116234996</v>
      </c>
    </row>
    <row r="27" spans="1:7" ht="24" x14ac:dyDescent="0.25">
      <c r="A27" s="4" t="s">
        <v>36</v>
      </c>
      <c r="B27" s="2" t="s">
        <v>37</v>
      </c>
      <c r="C27" s="19">
        <v>2115</v>
      </c>
      <c r="D27" s="21">
        <v>1529.33</v>
      </c>
      <c r="E27" s="13">
        <f t="shared" si="0"/>
        <v>72.308747044917254</v>
      </c>
      <c r="F27" s="9">
        <v>2481.84</v>
      </c>
      <c r="G27" s="13">
        <f t="shared" si="1"/>
        <v>61.620813589917155</v>
      </c>
    </row>
    <row r="28" spans="1:7" ht="24" x14ac:dyDescent="0.25">
      <c r="A28" s="4" t="s">
        <v>38</v>
      </c>
      <c r="B28" s="2" t="s">
        <v>39</v>
      </c>
      <c r="C28" s="19">
        <v>7503</v>
      </c>
      <c r="D28" s="21">
        <v>6796.21</v>
      </c>
      <c r="E28" s="13">
        <f t="shared" si="0"/>
        <v>90.579901372784221</v>
      </c>
      <c r="F28" s="9">
        <v>6749.8</v>
      </c>
      <c r="G28" s="13">
        <f t="shared" si="1"/>
        <v>100.68757592817565</v>
      </c>
    </row>
    <row r="29" spans="1:7" x14ac:dyDescent="0.25">
      <c r="A29" s="4" t="s">
        <v>40</v>
      </c>
      <c r="B29" s="2" t="s">
        <v>41</v>
      </c>
      <c r="C29" s="19">
        <v>846.45</v>
      </c>
      <c r="D29" s="21">
        <v>1085.76</v>
      </c>
      <c r="E29" s="13">
        <f t="shared" si="0"/>
        <v>128.27219564061667</v>
      </c>
      <c r="F29" s="9">
        <v>2597.0100000000002</v>
      </c>
      <c r="G29" s="13">
        <f t="shared" si="1"/>
        <v>41.80807929118486</v>
      </c>
    </row>
    <row r="30" spans="1:7" x14ac:dyDescent="0.25">
      <c r="A30" s="4" t="s">
        <v>42</v>
      </c>
      <c r="B30" s="10" t="s">
        <v>43</v>
      </c>
      <c r="C30" s="21">
        <v>15</v>
      </c>
      <c r="D30" s="21">
        <v>11.71</v>
      </c>
      <c r="E30" s="13">
        <f t="shared" si="0"/>
        <v>78.066666666666677</v>
      </c>
      <c r="F30" s="9">
        <v>34.6</v>
      </c>
      <c r="G30" s="13">
        <f t="shared" si="1"/>
        <v>33.843930635838149</v>
      </c>
    </row>
    <row r="31" spans="1:7" x14ac:dyDescent="0.25">
      <c r="A31" s="4" t="s">
        <v>44</v>
      </c>
      <c r="B31" s="2" t="s">
        <v>45</v>
      </c>
      <c r="C31" s="21">
        <f>C32+C39+C40</f>
        <v>1971424.37</v>
      </c>
      <c r="D31" s="21">
        <f>D32+D39+D40</f>
        <v>913388.19</v>
      </c>
      <c r="E31" s="13">
        <f t="shared" si="0"/>
        <v>46.331383739564906</v>
      </c>
      <c r="F31" s="9">
        <f>F32+F39+F40</f>
        <v>503434.96</v>
      </c>
      <c r="G31" s="13">
        <f t="shared" si="1"/>
        <v>181.43122003287175</v>
      </c>
    </row>
    <row r="32" spans="1:7" ht="24" x14ac:dyDescent="0.25">
      <c r="A32" s="4" t="s">
        <v>46</v>
      </c>
      <c r="B32" s="2" t="s">
        <v>47</v>
      </c>
      <c r="C32" s="21">
        <f>C34+C35+C36+C33+C37</f>
        <v>1971424.37</v>
      </c>
      <c r="D32" s="21">
        <f>D34+D35+D36+D33+D37</f>
        <v>917525.6</v>
      </c>
      <c r="E32" s="13">
        <f t="shared" si="0"/>
        <v>46.54125281001776</v>
      </c>
      <c r="F32" s="21">
        <f>F34+F35+F36+F33+F37</f>
        <v>504720.43</v>
      </c>
      <c r="G32" s="13">
        <f t="shared" si="1"/>
        <v>181.78887666584052</v>
      </c>
    </row>
    <row r="33" spans="1:7" x14ac:dyDescent="0.25">
      <c r="A33" s="1" t="s">
        <v>69</v>
      </c>
      <c r="B33" s="5" t="s">
        <v>48</v>
      </c>
      <c r="C33" s="22">
        <v>991878</v>
      </c>
      <c r="D33" s="22">
        <v>495939</v>
      </c>
      <c r="E33" s="14">
        <f t="shared" si="0"/>
        <v>50</v>
      </c>
      <c r="F33" s="7">
        <v>193237.5</v>
      </c>
      <c r="G33" s="14">
        <f t="shared" si="1"/>
        <v>256.64738986997867</v>
      </c>
    </row>
    <row r="34" spans="1:7" ht="24" x14ac:dyDescent="0.25">
      <c r="A34" s="1" t="s">
        <v>70</v>
      </c>
      <c r="B34" s="5" t="s">
        <v>49</v>
      </c>
      <c r="C34" s="22">
        <v>573477.77</v>
      </c>
      <c r="D34" s="22">
        <v>154518.24</v>
      </c>
      <c r="E34" s="14">
        <f t="shared" si="0"/>
        <v>26.944067945301519</v>
      </c>
      <c r="F34" s="7">
        <v>54160.85</v>
      </c>
      <c r="G34" s="14">
        <f t="shared" si="1"/>
        <v>285.29507937929338</v>
      </c>
    </row>
    <row r="35" spans="1:7" x14ac:dyDescent="0.25">
      <c r="A35" s="1" t="s">
        <v>71</v>
      </c>
      <c r="B35" s="5" t="s">
        <v>50</v>
      </c>
      <c r="C35" s="22">
        <v>391375.6</v>
      </c>
      <c r="D35" s="22">
        <v>264803.14</v>
      </c>
      <c r="E35" s="14">
        <f t="shared" si="0"/>
        <v>67.65959349535332</v>
      </c>
      <c r="F35" s="7">
        <v>257322.08</v>
      </c>
      <c r="G35" s="14">
        <f t="shared" si="1"/>
        <v>102.90727480517801</v>
      </c>
    </row>
    <row r="36" spans="1:7" hidden="1" x14ac:dyDescent="0.25">
      <c r="A36" s="1" t="s">
        <v>51</v>
      </c>
      <c r="B36" s="5" t="s">
        <v>52</v>
      </c>
      <c r="C36" s="22"/>
      <c r="D36" s="22"/>
      <c r="E36" s="14">
        <v>0</v>
      </c>
      <c r="F36" s="7">
        <v>0</v>
      </c>
      <c r="G36" s="14">
        <v>0</v>
      </c>
    </row>
    <row r="37" spans="1:7" x14ac:dyDescent="0.25">
      <c r="A37" s="1" t="s">
        <v>72</v>
      </c>
      <c r="B37" s="5" t="s">
        <v>52</v>
      </c>
      <c r="C37" s="22">
        <v>14693</v>
      </c>
      <c r="D37" s="22">
        <v>2265.2199999999998</v>
      </c>
      <c r="E37" s="14"/>
      <c r="F37" s="7"/>
      <c r="G37" s="14"/>
    </row>
    <row r="38" spans="1:7" ht="48" hidden="1" x14ac:dyDescent="0.25">
      <c r="A38" s="1" t="s">
        <v>53</v>
      </c>
      <c r="B38" s="5" t="s">
        <v>54</v>
      </c>
      <c r="C38" s="22">
        <v>0</v>
      </c>
      <c r="D38" s="26">
        <v>0</v>
      </c>
      <c r="E38" s="13"/>
      <c r="F38" s="8">
        <v>0</v>
      </c>
      <c r="G38" s="13"/>
    </row>
    <row r="39" spans="1:7" ht="72" x14ac:dyDescent="0.25">
      <c r="A39" s="4" t="s">
        <v>55</v>
      </c>
      <c r="B39" s="2" t="s">
        <v>56</v>
      </c>
      <c r="C39" s="23">
        <v>0</v>
      </c>
      <c r="D39" s="21">
        <v>1.98</v>
      </c>
      <c r="E39" s="13"/>
      <c r="F39" s="9">
        <v>2939.02</v>
      </c>
      <c r="G39" s="13">
        <f t="shared" si="1"/>
        <v>6.7369395240590393E-2</v>
      </c>
    </row>
    <row r="40" spans="1:7" ht="36" x14ac:dyDescent="0.25">
      <c r="A40" s="4" t="s">
        <v>57</v>
      </c>
      <c r="B40" s="2" t="s">
        <v>58</v>
      </c>
      <c r="C40" s="23">
        <v>0</v>
      </c>
      <c r="D40" s="21">
        <v>-4139.3900000000003</v>
      </c>
      <c r="E40" s="13"/>
      <c r="F40" s="9">
        <v>-4224.49</v>
      </c>
      <c r="G40" s="13">
        <f t="shared" si="1"/>
        <v>97.98555565287171</v>
      </c>
    </row>
    <row r="42" spans="1:7" x14ac:dyDescent="0.25">
      <c r="A42" s="11"/>
      <c r="C42" s="24"/>
      <c r="D42" s="24"/>
      <c r="E42" s="12"/>
      <c r="F42" s="12"/>
      <c r="G42" s="12"/>
    </row>
    <row r="43" spans="1:7" x14ac:dyDescent="0.25">
      <c r="C43" s="24"/>
      <c r="D43" s="24"/>
      <c r="E43" s="12"/>
      <c r="F43" s="12"/>
      <c r="G43" s="12"/>
    </row>
    <row r="44" spans="1:7" x14ac:dyDescent="0.25">
      <c r="C44" s="24"/>
      <c r="D44" s="24"/>
      <c r="E44" s="12"/>
      <c r="F44" s="12"/>
      <c r="G44" s="12"/>
    </row>
    <row r="45" spans="1:7" x14ac:dyDescent="0.25">
      <c r="C45" s="24"/>
      <c r="D45" s="24"/>
      <c r="E45" s="12"/>
      <c r="F45" s="12"/>
      <c r="G45" s="12"/>
    </row>
  </sheetData>
  <mergeCells count="1">
    <mergeCell ref="A1:G1"/>
  </mergeCells>
  <pageMargins left="0.39370078740157483" right="0.35433070866141736" top="0.74803149606299213" bottom="0.74803149606299213" header="0.31496062992125984" footer="0.31496062992125984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Кабанова</cp:lastModifiedBy>
  <cp:lastPrinted>2022-07-13T13:38:12Z</cp:lastPrinted>
  <dcterms:created xsi:type="dcterms:W3CDTF">2017-12-11T14:03:53Z</dcterms:created>
  <dcterms:modified xsi:type="dcterms:W3CDTF">2022-09-29T11:47:14Z</dcterms:modified>
</cp:coreProperties>
</file>